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sypr\Google Drive\Project Talent\Valorisatieproducten\Instrumenten\Checklist Begaafdenwijzer\Versie op site\"/>
    </mc:Choice>
  </mc:AlternateContent>
  <workbookProtection workbookAlgorithmName="SHA-512" workbookHashValue="BUuy8AL7tW6erv1DTdGShZMNoz1kNwlos7JguTdnuojZbK5/2chL9P3ZmrA27nbZCrIp1IGkGFkglhR9RyPqUQ==" workbookSaltValue="l8kqpCVCEFIyxaB1pPo1IA==" workbookSpinCount="100000" lockStructure="1"/>
  <bookViews>
    <workbookView xWindow="0" yWindow="0" windowWidth="11928" windowHeight="6276"/>
  </bookViews>
  <sheets>
    <sheet name="Handleiding" sheetId="3" r:id="rId1"/>
    <sheet name="Quickscan" sheetId="1" r:id="rId2"/>
    <sheet name="Figuur" sheetId="2" r:id="rId3"/>
  </sheets>
  <definedNames>
    <definedName name="_xlnm.Print_Area" localSheetId="0">Handleiding!$A$1:$K$30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7" i="2"/>
  <c r="G6" i="2"/>
  <c r="H18" i="1" l="1"/>
  <c r="N21" i="1" l="1"/>
  <c r="N20" i="1"/>
  <c r="N19" i="1"/>
  <c r="N18" i="1"/>
  <c r="H21" i="1"/>
  <c r="H20" i="1"/>
  <c r="H19" i="1"/>
  <c r="N22" i="1" l="1"/>
  <c r="N23" i="1" s="1"/>
  <c r="C12" i="2" s="1"/>
  <c r="H62" i="1"/>
  <c r="H61" i="1"/>
  <c r="H60" i="1"/>
  <c r="H59" i="1"/>
  <c r="H58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5" i="1"/>
  <c r="H34" i="1"/>
  <c r="H33" i="1"/>
  <c r="H32" i="1"/>
  <c r="H31" i="1"/>
  <c r="H30" i="1"/>
  <c r="H29" i="1"/>
  <c r="H28" i="1"/>
  <c r="H27" i="1"/>
  <c r="H26" i="1"/>
  <c r="H22" i="1"/>
  <c r="H23" i="1" s="1"/>
  <c r="B12" i="2" s="1"/>
  <c r="H54" i="1" l="1"/>
  <c r="H55" i="1" s="1"/>
  <c r="B14" i="2" s="1"/>
  <c r="H36" i="1"/>
  <c r="H37" i="1" s="1"/>
  <c r="B13" i="2" s="1"/>
  <c r="N51" i="1"/>
  <c r="N62" i="1" l="1"/>
  <c r="N61" i="1"/>
  <c r="N60" i="1"/>
  <c r="N59" i="1"/>
  <c r="N58" i="1"/>
  <c r="N53" i="1"/>
  <c r="N52" i="1"/>
  <c r="N50" i="1"/>
  <c r="N49" i="1"/>
  <c r="N48" i="1"/>
  <c r="N47" i="1"/>
  <c r="N46" i="1"/>
  <c r="N45" i="1"/>
  <c r="N44" i="1"/>
  <c r="N43" i="1"/>
  <c r="N42" i="1"/>
  <c r="N41" i="1"/>
  <c r="N40" i="1"/>
  <c r="N35" i="1"/>
  <c r="N34" i="1"/>
  <c r="N33" i="1"/>
  <c r="N32" i="1"/>
  <c r="N31" i="1"/>
  <c r="N30" i="1"/>
  <c r="N29" i="1"/>
  <c r="N28" i="1"/>
  <c r="N27" i="1"/>
  <c r="N26" i="1"/>
  <c r="N36" i="1" l="1"/>
  <c r="N37" i="1" s="1"/>
  <c r="C13" i="2" s="1"/>
  <c r="N63" i="1"/>
  <c r="N64" i="1" s="1"/>
  <c r="C15" i="2" s="1"/>
  <c r="N54" i="1"/>
  <c r="N55" i="1" s="1"/>
  <c r="C14" i="2" s="1"/>
  <c r="H63" i="1"/>
  <c r="H64" i="1" l="1"/>
  <c r="B15" i="2" s="1"/>
</calcChain>
</file>

<file path=xl/comments1.xml><?xml version="1.0" encoding="utf-8"?>
<comments xmlns="http://schemas.openxmlformats.org/spreadsheetml/2006/main">
  <authors>
    <author>Sabine</author>
  </authors>
  <commentList>
    <comment ref="C6" authorId="0" shapeId="0">
      <text>
        <r>
          <rPr>
            <b/>
            <sz val="9"/>
            <color indexed="81"/>
            <rFont val="Tahoma"/>
            <charset val="1"/>
          </rPr>
          <t>Project TALENT:</t>
        </r>
        <r>
          <rPr>
            <sz val="9"/>
            <color indexed="81"/>
            <rFont val="Tahoma"/>
            <charset val="1"/>
          </rPr>
          <t xml:space="preserve">
In deze grijze vakken vul je de gegevens van je school in, wie het document invult en de datum.</t>
        </r>
      </text>
    </comment>
    <comment ref="B18" authorId="0" shapeId="0">
      <text>
        <r>
          <rPr>
            <b/>
            <sz val="9"/>
            <color indexed="81"/>
            <rFont val="Tahoma"/>
            <charset val="1"/>
          </rPr>
          <t>Project TALENT:</t>
        </r>
        <r>
          <rPr>
            <sz val="9"/>
            <color indexed="81"/>
            <rFont val="Tahoma"/>
            <charset val="1"/>
          </rPr>
          <t xml:space="preserve">
Een kleurcode geeft weer of het goed is ingevuld.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 xml:space="preserve">Project TALENT:
</t>
        </r>
        <r>
          <rPr>
            <sz val="9"/>
            <color indexed="81"/>
            <rFont val="Tahoma"/>
            <charset val="1"/>
          </rPr>
          <t xml:space="preserve">
duid in deze kolommen met een 'x' aan in welke mate deze stelling reeds gerealiseerd is in jullie school</t>
        </r>
      </text>
    </comment>
    <comment ref="J18" authorId="0" shapeId="0">
      <text>
        <r>
          <rPr>
            <b/>
            <sz val="9"/>
            <color indexed="81"/>
            <rFont val="Tahoma"/>
            <charset val="1"/>
          </rPr>
          <t>Project TALENT:</t>
        </r>
        <r>
          <rPr>
            <sz val="9"/>
            <color indexed="81"/>
            <rFont val="Tahoma"/>
            <charset val="1"/>
          </rPr>
          <t xml:space="preserve">
duid in deze kolommen met een 'x' aan in welke mate deze stelling voor jullie school belangrijk is</t>
        </r>
      </text>
    </comment>
  </commentList>
</comments>
</file>

<file path=xl/sharedStrings.xml><?xml version="1.0" encoding="utf-8"?>
<sst xmlns="http://schemas.openxmlformats.org/spreadsheetml/2006/main" count="151" uniqueCount="120">
  <si>
    <t>Mate van realisatie</t>
  </si>
  <si>
    <t>niet</t>
  </si>
  <si>
    <t>enigszins</t>
  </si>
  <si>
    <t>grotendeels</t>
  </si>
  <si>
    <t>volledig</t>
  </si>
  <si>
    <t>Onze school heeft een duidelijke visie over hoe wordt omgegaan met verschillen tussen leerlingen.</t>
  </si>
  <si>
    <t>SIGNALEREN</t>
  </si>
  <si>
    <t>1.1</t>
  </si>
  <si>
    <t>1.2</t>
  </si>
  <si>
    <t>1.3</t>
  </si>
  <si>
    <t>1.4</t>
  </si>
  <si>
    <t>Onze school heeft een duidelijke visie over hoe de ontwikkeling van cognitief begaafde leerlingen binnen het onderwijs optimaal gestimuleerd en ondersteund kan worden.</t>
  </si>
  <si>
    <t>Op onze school bestaat er een breed draagvlak voor onze visie over hoe de ontwikkeling van cognitief begaafde leerlingen binnen het onderwijs optimaal gestimuleerd en ondersteund kan worden.</t>
  </si>
  <si>
    <t>VISIE EN DRAAGVLAK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</si>
  <si>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</si>
  <si>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</si>
  <si>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</si>
  <si>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</si>
  <si>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</si>
  <si>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</si>
  <si>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</si>
  <si>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</si>
  <si>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</si>
  <si>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</si>
  <si>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De leerkrachten op onze school zijn op de hoogte van de specifieke kenmerken en leereigenschappen van cognitief begaafde leerlingen.</t>
  </si>
  <si>
    <t>De signalering van cognitief begaafde leerlingen geschiedt op basis van verschillende soorten gegevens afkomstig van verschillende betrokkenen.</t>
  </si>
  <si>
    <t>De signalering van cognitief begaafde leerlingen gebeurt op basis van een vastgelegd protocol.</t>
  </si>
  <si>
    <t>De signalering van cognitief begaafde leerlingen gebeurt op basis van een zorgvuldige analyse van de beschikbare gegevens.</t>
  </si>
  <si>
    <t>Wanneer er signalen van cognitieve begaafdheid zijn opgemerkt, worden gericht aanvullende gegevens verzameld die nodig zijn om gewenste onderwijsaanpassingen en begeleiding vast te stellen.</t>
  </si>
  <si>
    <t>Het vaststellen van en aansluiten bij (onderwijs)behoeften maakt onderdeel uit van een cyclisch proces van handelen, evalueren en bijstelling.</t>
  </si>
  <si>
    <t>ONDERWIJSAANPASSINGEN EN BEGELEIDING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</si>
  <si>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</si>
  <si>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</si>
  <si>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</si>
  <si>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</si>
  <si>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</si>
  <si>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</si>
  <si>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</si>
  <si>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</si>
  <si>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</si>
  <si>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</si>
  <si>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</si>
  <si>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De criteria om een besluit tot versnellen te nemen zijn op onze school duidelijk omschreven.</t>
  </si>
  <si>
    <t>Wanneer wordt gekozen voor versnellen, wordt daarnaast ook het onderwijsaanbod aangepast.</t>
  </si>
  <si>
    <t>Onze school gebruikt het compacten van leerstof (het schrappen van herhalings- en oefenstof) in haar praktijk t.a.v. cognitief begaafde leerlingen.</t>
  </si>
  <si>
    <t>De criteria om een besluit tot compacten te nemen zijn op onze school duidelijk omschreven.</t>
  </si>
  <si>
    <t>De tijd die vrijkomt door het compacten van de leerstof voor een vak, wordt besteed aan verrijking.</t>
  </si>
  <si>
    <t>De instructie van de gecompacte leerstof wordt afgestemd op de onderwijsnoden van de cognitief begaafde leerlingen.</t>
  </si>
  <si>
    <t>Onze school richt een verrijkings- of verbredingsaanbod in buiten de eigen klas (bv. plusklas).</t>
  </si>
  <si>
    <t>De criteria om leerlingen het verrijkings- of verbredingsaanbod buiten de klas te laten volgen zijn op onze school duidelijk omschreven.</t>
  </si>
  <si>
    <t>3.12</t>
  </si>
  <si>
    <t>3.13</t>
  </si>
  <si>
    <t>4.1</t>
  </si>
  <si>
    <t>4.2</t>
  </si>
  <si>
    <t>4.3</t>
  </si>
  <si>
    <t>Wanneer voor een cognitief begaafde leerling het onderwijsaanbod wordt aangepast, dan wordt deze aanpassing minstens twee keer per jaar geëvalueerd.</t>
  </si>
  <si>
    <t>EVALUATIE EN BORGING</t>
  </si>
  <si>
    <t>De wijze waarop onze school aandacht besteedt aan de zorg voor cognitief begaafde leerlingen, staat beschreven in de schoolgids en/of het schoolreglement.</t>
  </si>
  <si>
    <t>4.4</t>
  </si>
  <si>
    <t>4.5</t>
  </si>
  <si>
    <t>Dit is voor ons belangrijk</t>
  </si>
  <si>
    <t>zeker niet</t>
  </si>
  <si>
    <t>eerder niet</t>
  </si>
  <si>
    <t>eerder wel</t>
  </si>
  <si>
    <t>zeker wel</t>
  </si>
  <si>
    <t>Visie en draagvlak</t>
  </si>
  <si>
    <t>Signaleren</t>
  </si>
  <si>
    <t>Evaluatie en borging</t>
  </si>
  <si>
    <t>Aanpassingen en begeleiding</t>
  </si>
  <si>
    <t>Realisatie</t>
  </si>
  <si>
    <t>Belangrijk</t>
  </si>
  <si>
    <t>Op onze school worden de ouders actief betrokken bij de signalisering van cognitief begaafde leerlingen.</t>
  </si>
  <si>
    <t>Op onze school wordt er verrijkingsmateriaal gebruikt.</t>
  </si>
  <si>
    <t>Op school worden er eisen gesteld aan het verrijkingsmateriaal dat gebruikt wordt.</t>
  </si>
  <si>
    <t>Op onze school wordt verrijkingsmateriaal gebruikt dat rekening houdt met de onderwijsnoden van cognitief begaafde leerlingen.</t>
  </si>
  <si>
    <t>3.14</t>
  </si>
  <si>
    <t>Op onze school worden leerlingen versneld (d.i. hun schoolperiode verkorten).</t>
  </si>
  <si>
    <t>x</t>
  </si>
  <si>
    <t>in het basis- en secundair onderwijs en biedt - eenmaal ingevuld - inzicht in de huidige</t>
  </si>
  <si>
    <t>stand van zaken op uw school.</t>
  </si>
  <si>
    <t>geen kleur betekent dat beide nog ingevuld moet worden</t>
  </si>
  <si>
    <t>geel betekent dat er nog een onderdeel niet is ingevuld</t>
  </si>
  <si>
    <t>Een kleurcode naast de stelling geeft het volgende aan:</t>
  </si>
  <si>
    <t>implementeren en vastleggen van een beleid op leerlingenbegeleiding cognitieve begaafdheid</t>
  </si>
  <si>
    <t xml:space="preserve">De Quickscan Begaafdenwijzer geeft de verschillende aandachtspunten weer bij het opstellen, </t>
  </si>
  <si>
    <t>Handleiding Quickscan Begaafdenwijzer</t>
  </si>
  <si>
    <t>1. VISIE EN DRAAGVLAK</t>
  </si>
  <si>
    <t>2. SIGNALEREN</t>
  </si>
  <si>
    <t>3. ONDERWIJSAANPASSINGEN EN BEGELEIDING</t>
  </si>
  <si>
    <t>4. EVALUATIE EN BORGING</t>
  </si>
  <si>
    <t>rood betekent dat u iets fout heeft ingevuld (2 kruisjes, een getal, enz.)</t>
  </si>
  <si>
    <t>De Quickscan bestaat uit vier onderdelen, met een aantal stellingen.</t>
  </si>
  <si>
    <t>Quickscan Begaafdenwijzer</t>
  </si>
  <si>
    <t>Verschillen in inzicht tussen ouders, leerkracht en/of leerling, die zichtbaar worden naar aanleiding van de gegevensverzameling en -analyse, worden besproken en zoveel mogelijk verhelderd.</t>
  </si>
  <si>
    <t>In onze school is er een beleid op leerlingenbegeleiding waarin ook de zorg voor cognitief begaafde leerlingen is gespecificeerd.</t>
  </si>
  <si>
    <t>Het beleid op leerlingenbegeleiding t.a.v. cognitief begaafde leerlingen wordt op schoolniveau minstens één keer per jaar geëvalueerd.</t>
  </si>
  <si>
    <t>Er vindt een systematische registratie plaats van de resultaten van het signaleringsproces en van de analyse van de (onderwijs)behoeften.</t>
  </si>
  <si>
    <t>Op school bieden wij onderwijsaanpassingen voor cognitief begaafde leerlingen aan.</t>
  </si>
  <si>
    <t>Uit de onderwijsaanpassingen die we op school aanbieden wordt een keuze gemaakt op basis van de cognitieve, sociale en emotionele behoeften van de leerling.</t>
  </si>
  <si>
    <t>t.o.v. de mate van belang van de stellingen uit de ingevulde Quickscan.</t>
  </si>
  <si>
    <t>groen betekent dat beide vakken correct zijn ingevuld</t>
  </si>
  <si>
    <t>©</t>
  </si>
  <si>
    <t>Voor elk onderdeel duidt u bij elke stelling aan in welke mate dit reeds gerealiseerd is op jouw school en in welke mate</t>
  </si>
  <si>
    <t>jullie dit belangrijk vinden. U zet hiervoor een kruisje (letter 'x') in desbetreffend vakje naast de stelling.</t>
  </si>
  <si>
    <t>SCHOOL</t>
  </si>
  <si>
    <t>Schoolgegevens:</t>
  </si>
  <si>
    <t>Ingevuld door:</t>
  </si>
  <si>
    <t>Datum:</t>
  </si>
  <si>
    <t>VISUELE RAPPORTAGE</t>
  </si>
  <si>
    <t>Figuur Begaafdenwijzer</t>
  </si>
  <si>
    <t>Het tabblad Figuur biedt u vervolgens een visuele rapportage van de mate van realisatie</t>
  </si>
  <si>
    <t>2020 - Buiten het downloaden zijn alle rechten op dit product voorbehouden aan:</t>
  </si>
  <si>
    <t>De Quicksan Begaafdenwijzer is een aanpassing van de Nederlandse Digitale Checklist</t>
  </si>
  <si>
    <t>(Hoog)begaafdenwijzer naar de Vlaamse situatie, door project TALENT.</t>
  </si>
  <si>
    <t xml:space="preserve">De oorspronkelijke begaafdenwijzer is ontwikkeld door SLO (2007; 2010) in overleg met  </t>
  </si>
  <si>
    <t>leerkrachten van (hoog)begaafde kinderen, intern begeleiders en onderwijsadviseurs.</t>
  </si>
  <si>
    <t xml:space="preserve">Project TALENT
Psychologisch Instituut
Tiensestraat 102, bus 3717, 3000 Leuven
e-mail: talent@kuleuven.be
</t>
  </si>
  <si>
    <t>Op onze school bestaat er een breed draagvlak voor onze  visie over hoe wordt omgegaan met verschillen tussen leerlingen.</t>
  </si>
  <si>
    <t>Er zijn duidelijke richtlijnen om tot een beslissing te komen    tot het uitvoeren van een (extern) psychodiagnostisch onderzoek.</t>
  </si>
  <si>
    <t>Bij deze evaluatie worden alle belanghebbenden betrokken  (i.e. leerling, ouders, klasleerkracht, zorgleerkracht, zorgcoördinator, …).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</si>
</sst>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Josefin Sans Light"/>
    </font>
    <font>
      <b/>
      <sz val="11"/>
      <color theme="1"/>
      <name val="Josefin Sans Light"/>
    </font>
    <font>
      <sz val="11"/>
      <color theme="0"/>
      <name val="Josefin Sans Light"/>
    </font>
    <font>
      <b/>
      <sz val="12"/>
      <color theme="1"/>
      <name val="Josefin Sans"/>
    </font>
    <font>
      <sz val="12"/>
      <color theme="1"/>
      <name val="Josefin Sans Light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indexed="64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Protection="1">
      <protection locked="0"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" xfId="0" applyFont="1" applyBorder="1" applyAlignment="1" applyProtection="1">
      <alignment horizontal="center" vertical="center" textRotation="180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1" fillId="4" borderId="1" xfId="0" applyFont="1" applyFill="1" applyBorder="1" applyProtection="1">
      <protection locked="0" hidden="1"/>
    </xf>
    <xf numFmtId="0" fontId="1" fillId="5" borderId="1" xfId="0" applyFont="1" applyFill="1" applyBorder="1" applyProtection="1">
      <protection locked="0" hidden="1"/>
    </xf>
    <xf numFmtId="0" fontId="3" fillId="3" borderId="1" xfId="0" applyFont="1" applyFill="1" applyBorder="1" applyProtection="1">
      <protection locked="0" hidden="1"/>
    </xf>
    <xf numFmtId="0" fontId="1" fillId="0" borderId="0" xfId="0" applyFont="1" applyAlignment="1" applyProtection="1"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6" xfId="0" applyFont="1" applyBorder="1" applyAlignment="1" applyProtection="1">
      <alignment vertical="top"/>
      <protection hidden="1"/>
    </xf>
    <xf numFmtId="0" fontId="1" fillId="0" borderId="7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vertical="top"/>
      <protection hidden="1"/>
    </xf>
    <xf numFmtId="0" fontId="1" fillId="0" borderId="9" xfId="0" applyFont="1" applyBorder="1" applyAlignment="1" applyProtection="1">
      <alignment vertical="top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" fillId="0" borderId="3" xfId="0" applyFont="1" applyBorder="1" applyAlignment="1" applyProtection="1">
      <protection hidden="1"/>
    </xf>
    <xf numFmtId="0" fontId="1" fillId="0" borderId="4" xfId="0" applyFont="1" applyBorder="1" applyAlignment="1" applyProtection="1">
      <protection hidden="1"/>
    </xf>
    <xf numFmtId="0" fontId="1" fillId="0" borderId="2" xfId="0" applyFont="1" applyBorder="1" applyAlignment="1" applyProtection="1"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164" fontId="1" fillId="0" borderId="0" xfId="0" applyNumberFormat="1" applyFont="1" applyProtection="1">
      <protection hidden="1"/>
    </xf>
    <xf numFmtId="0" fontId="5" fillId="0" borderId="0" xfId="0" applyFont="1"/>
    <xf numFmtId="0" fontId="4" fillId="0" borderId="0" xfId="0" applyFont="1" applyAlignment="1" applyProtection="1">
      <protection hidden="1"/>
    </xf>
    <xf numFmtId="0" fontId="0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indent="3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wrapText="1" indent="2"/>
    </xf>
    <xf numFmtId="0" fontId="1" fillId="9" borderId="0" xfId="0" applyFont="1" applyFill="1" applyBorder="1" applyProtection="1">
      <protection hidden="1"/>
    </xf>
    <xf numFmtId="0" fontId="1" fillId="8" borderId="0" xfId="0" applyFont="1" applyFill="1" applyBorder="1" applyProtection="1">
      <protection hidden="1"/>
    </xf>
    <xf numFmtId="0" fontId="1" fillId="6" borderId="0" xfId="0" applyFont="1" applyFill="1" applyBorder="1" applyProtection="1">
      <protection hidden="1"/>
    </xf>
    <xf numFmtId="0" fontId="1" fillId="7" borderId="0" xfId="0" applyFont="1" applyFill="1" applyBorder="1" applyProtection="1">
      <protection hidden="1"/>
    </xf>
    <xf numFmtId="0" fontId="6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10" borderId="0" xfId="0" applyFont="1" applyFill="1" applyAlignment="1" applyProtection="1">
      <alignment wrapText="1"/>
      <protection hidden="1"/>
    </xf>
    <xf numFmtId="0" fontId="1" fillId="10" borderId="0" xfId="0" applyFont="1" applyFill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4" borderId="1" xfId="0" applyFont="1" applyFill="1" applyBorder="1" applyAlignment="1" applyProtection="1">
      <protection locked="0"/>
    </xf>
    <xf numFmtId="0" fontId="1" fillId="5" borderId="1" xfId="0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protection locked="0"/>
    </xf>
    <xf numFmtId="0" fontId="1" fillId="2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1" fillId="0" borderId="0" xfId="0" applyFont="1" applyAlignment="1"/>
    <xf numFmtId="2" fontId="0" fillId="0" borderId="0" xfId="0" applyNumberFormat="1"/>
    <xf numFmtId="0" fontId="1" fillId="0" borderId="1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</cellXfs>
  <cellStyles count="1">
    <cellStyle name="Standaard" xfId="0" builtinId="0"/>
  </cellStyles>
  <dxfs count="77"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6600"/>
      <color rgb="FFFFFF66"/>
      <color rgb="FFFBF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70839375804395"/>
          <c:y val="0.10539404553415063"/>
          <c:w val="0.8000980740491942"/>
          <c:h val="0.71883254960905718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Figuur!$C$3</c:f>
              <c:strCache>
                <c:ptCount val="1"/>
                <c:pt idx="0">
                  <c:v>Belangrijk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8962C0EB-C834-47C7-8ACC-205605DF74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FE2-435D-98B2-EBE8C28EF5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5FE1656-01C5-491C-B108-CAE7403115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FE2-435D-98B2-EBE8C28EF5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D6028D5-5708-4164-83B5-2D7D5FDF51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E2-435D-98B2-EBE8C28EF5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9F43E8E-3500-4744-9A4A-90CA7B9E31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E2-435D-98B2-EBE8C28EF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Figuur!$B$12:$B$15</c:f>
              <c:numCache>
                <c:formatCode>0.00</c:formatCode>
                <c:ptCount val="4"/>
                <c:pt idx="0">
                  <c:v>-0.33333333333333331</c:v>
                </c:pt>
                <c:pt idx="1">
                  <c:v>-0.33333333333333331</c:v>
                </c:pt>
                <c:pt idx="2">
                  <c:v>-0.33333333333333331</c:v>
                </c:pt>
                <c:pt idx="3">
                  <c:v>-0.33333333333333331</c:v>
                </c:pt>
              </c:numCache>
            </c:numRef>
          </c:xVal>
          <c:yVal>
            <c:numRef>
              <c:f>Figuur!$C$12:$C$15</c:f>
              <c:numCache>
                <c:formatCode>0.00</c:formatCode>
                <c:ptCount val="4"/>
                <c:pt idx="0">
                  <c:v>-0.33333333333333331</c:v>
                </c:pt>
                <c:pt idx="1">
                  <c:v>-0.33333333333333331</c:v>
                </c:pt>
                <c:pt idx="2">
                  <c:v>-0.33333333333333331</c:v>
                </c:pt>
                <c:pt idx="3">
                  <c:v>-0.33333333333333331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Figuur!$A$12:$A$15</c15:f>
                <c15:dlblRangeCache>
                  <c:ptCount val="4"/>
                  <c:pt idx="0">
                    <c:v>Visie en draagvlak</c:v>
                  </c:pt>
                  <c:pt idx="1">
                    <c:v>Signaleren</c:v>
                  </c:pt>
                  <c:pt idx="2">
                    <c:v>Aanpassingen en begeleiding</c:v>
                  </c:pt>
                  <c:pt idx="3">
                    <c:v>Evaluatie en borging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E2-435D-98B2-EBE8C28EF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575640"/>
        <c:axId val="550576624"/>
      </c:scatterChart>
      <c:valAx>
        <c:axId val="550575640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900" b="1"/>
                  <a:t>Mate van realisatie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576624"/>
        <c:crosses val="autoZero"/>
        <c:crossBetween val="midCat"/>
        <c:majorUnit val="1"/>
        <c:minorUnit val="0.5"/>
      </c:valAx>
      <c:valAx>
        <c:axId val="5505766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900" b="1"/>
                  <a:t>Mate van belang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575640"/>
        <c:crosses val="autoZero"/>
        <c:crossBetween val="midCat"/>
        <c:majorUnit val="1"/>
        <c:minorUnit val="0.5"/>
      </c:valAx>
      <c:spPr>
        <a:gradFill flip="none" rotWithShape="1">
          <a:gsLst>
            <a:gs pos="100000">
              <a:srgbClr val="92D050"/>
            </a:gs>
            <a:gs pos="51000">
              <a:srgbClr val="FFC000"/>
            </a:gs>
            <a:gs pos="0">
              <a:srgbClr val="FF0000"/>
            </a:gs>
          </a:gsLst>
          <a:path path="rect">
            <a:fillToRect r="100000" b="100000"/>
          </a:path>
          <a:tileRect l="-100000" t="-100000"/>
        </a:gradFill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279400</xdr:colOff>
      <xdr:row>0</xdr:row>
      <xdr:rowOff>552450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"/>
          <a:ext cx="498475" cy="514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3819525</xdr:colOff>
      <xdr:row>0</xdr:row>
      <xdr:rowOff>0</xdr:rowOff>
    </xdr:from>
    <xdr:to>
      <xdr:col>10</xdr:col>
      <xdr:colOff>213044</xdr:colOff>
      <xdr:row>0</xdr:row>
      <xdr:rowOff>599002</xdr:rowOff>
    </xdr:to>
    <xdr:pic>
      <xdr:nvPicPr>
        <xdr:cNvPr id="5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5275" y="0"/>
          <a:ext cx="1984694" cy="599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1</xdr:col>
      <xdr:colOff>355600</xdr:colOff>
      <xdr:row>0</xdr:row>
      <xdr:rowOff>565150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0800"/>
          <a:ext cx="514350" cy="514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3584574</xdr:colOff>
      <xdr:row>0</xdr:row>
      <xdr:rowOff>1587</xdr:rowOff>
    </xdr:from>
    <xdr:to>
      <xdr:col>12</xdr:col>
      <xdr:colOff>213360</xdr:colOff>
      <xdr:row>0</xdr:row>
      <xdr:rowOff>601980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0834" y="1587"/>
          <a:ext cx="2130426" cy="6003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285749</xdr:colOff>
      <xdr:row>17</xdr:row>
      <xdr:rowOff>15875</xdr:rowOff>
    </xdr:from>
    <xdr:to>
      <xdr:col>6</xdr:col>
      <xdr:colOff>3479800</xdr:colOff>
      <xdr:row>36</xdr:row>
      <xdr:rowOff>22225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38100</xdr:rowOff>
    </xdr:from>
    <xdr:to>
      <xdr:col>5</xdr:col>
      <xdr:colOff>336550</xdr:colOff>
      <xdr:row>0</xdr:row>
      <xdr:rowOff>552450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498475" cy="514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3067050</xdr:colOff>
      <xdr:row>0</xdr:row>
      <xdr:rowOff>0</xdr:rowOff>
    </xdr:from>
    <xdr:to>
      <xdr:col>8</xdr:col>
      <xdr:colOff>647700</xdr:colOff>
      <xdr:row>0</xdr:row>
      <xdr:rowOff>590549</xdr:rowOff>
    </xdr:to>
    <xdr:pic>
      <xdr:nvPicPr>
        <xdr:cNvPr id="6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325" y="0"/>
          <a:ext cx="2047875" cy="590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showRowColHeaders="0" tabSelected="1" workbookViewId="0">
      <selection activeCell="B35" sqref="B35"/>
    </sheetView>
  </sheetViews>
  <sheetFormatPr defaultRowHeight="14.4" x14ac:dyDescent="0.3"/>
  <cols>
    <col min="1" max="1" width="4.33203125" customWidth="1"/>
    <col min="2" max="2" width="57.5546875" customWidth="1"/>
    <col min="3" max="11" width="3.33203125" customWidth="1"/>
  </cols>
  <sheetData>
    <row r="1" spans="1:11" s="3" customFormat="1" ht="48" customHeight="1" thickBot="1" x14ac:dyDescent="0.6">
      <c r="A1" s="23"/>
      <c r="B1" s="24" t="s">
        <v>85</v>
      </c>
      <c r="C1" s="21"/>
      <c r="D1" s="21"/>
      <c r="E1" s="21"/>
      <c r="F1" s="21"/>
      <c r="G1" s="21"/>
      <c r="H1" s="21"/>
      <c r="I1" s="21"/>
      <c r="J1" s="21"/>
      <c r="K1" s="22"/>
    </row>
    <row r="4" spans="1:11" s="28" customFormat="1" ht="19.8" x14ac:dyDescent="0.3">
      <c r="B4" s="29" t="s">
        <v>84</v>
      </c>
    </row>
    <row r="5" spans="1:11" s="28" customFormat="1" ht="19.8" x14ac:dyDescent="0.3">
      <c r="B5" s="29" t="s">
        <v>83</v>
      </c>
    </row>
    <row r="6" spans="1:11" s="28" customFormat="1" ht="19.8" x14ac:dyDescent="0.3">
      <c r="B6" s="29" t="s">
        <v>78</v>
      </c>
    </row>
    <row r="7" spans="1:11" s="28" customFormat="1" ht="19.8" x14ac:dyDescent="0.3">
      <c r="B7" s="29" t="s">
        <v>79</v>
      </c>
    </row>
    <row r="9" spans="1:11" s="28" customFormat="1" ht="19.8" x14ac:dyDescent="0.55000000000000004">
      <c r="B9" s="30" t="s">
        <v>91</v>
      </c>
    </row>
    <row r="10" spans="1:11" s="28" customFormat="1" ht="19.8" x14ac:dyDescent="0.55000000000000004">
      <c r="B10" s="31" t="s">
        <v>86</v>
      </c>
    </row>
    <row r="11" spans="1:11" s="28" customFormat="1" ht="19.8" x14ac:dyDescent="0.55000000000000004">
      <c r="B11" s="31" t="s">
        <v>87</v>
      </c>
    </row>
    <row r="12" spans="1:11" s="28" customFormat="1" ht="19.8" x14ac:dyDescent="0.55000000000000004">
      <c r="B12" s="31" t="s">
        <v>88</v>
      </c>
    </row>
    <row r="13" spans="1:11" s="28" customFormat="1" ht="19.8" x14ac:dyDescent="0.55000000000000004">
      <c r="B13" s="31" t="s">
        <v>89</v>
      </c>
    </row>
    <row r="14" spans="1:11" s="28" customFormat="1" x14ac:dyDescent="0.3"/>
    <row r="15" spans="1:11" s="3" customFormat="1" ht="40.5" customHeight="1" x14ac:dyDescent="0.55000000000000004">
      <c r="B15" s="39" t="s">
        <v>102</v>
      </c>
      <c r="C15" s="53" t="s">
        <v>0</v>
      </c>
      <c r="D15" s="53"/>
      <c r="E15" s="53"/>
      <c r="F15" s="53"/>
      <c r="H15" s="53" t="s">
        <v>60</v>
      </c>
      <c r="I15" s="53"/>
      <c r="J15" s="53"/>
      <c r="K15" s="53"/>
    </row>
    <row r="16" spans="1:11" s="3" customFormat="1" ht="57.6" x14ac:dyDescent="0.55000000000000004">
      <c r="B16" s="40" t="s">
        <v>103</v>
      </c>
      <c r="C16" s="5" t="s">
        <v>1</v>
      </c>
      <c r="D16" s="5" t="s">
        <v>2</v>
      </c>
      <c r="E16" s="5" t="s">
        <v>3</v>
      </c>
      <c r="F16" s="5" t="s">
        <v>4</v>
      </c>
      <c r="H16" s="5" t="s">
        <v>61</v>
      </c>
      <c r="I16" s="5" t="s">
        <v>62</v>
      </c>
      <c r="J16" s="5" t="s">
        <v>63</v>
      </c>
      <c r="K16" s="5" t="s">
        <v>64</v>
      </c>
    </row>
    <row r="17" spans="1:11" s="3" customFormat="1" ht="19.8" x14ac:dyDescent="0.55000000000000004">
      <c r="B17" s="30"/>
      <c r="C17" s="6" t="s">
        <v>77</v>
      </c>
      <c r="D17" s="7"/>
      <c r="E17" s="8"/>
      <c r="F17" s="9"/>
      <c r="H17" s="6"/>
      <c r="I17" s="7" t="s">
        <v>77</v>
      </c>
      <c r="J17" s="8"/>
      <c r="K17" s="9"/>
    </row>
    <row r="18" spans="1:11" s="28" customFormat="1" ht="19.8" x14ac:dyDescent="0.55000000000000004">
      <c r="A18"/>
      <c r="B18" s="30" t="s">
        <v>82</v>
      </c>
    </row>
    <row r="19" spans="1:11" s="28" customFormat="1" ht="19.8" x14ac:dyDescent="0.55000000000000004">
      <c r="A19" s="34" t="s">
        <v>7</v>
      </c>
      <c r="B19" s="33" t="s">
        <v>80</v>
      </c>
      <c r="C19" s="6"/>
      <c r="D19" s="7"/>
      <c r="E19" s="8"/>
      <c r="F19" s="9"/>
      <c r="G19" s="3"/>
      <c r="H19" s="6"/>
      <c r="I19" s="7"/>
      <c r="J19" s="8"/>
      <c r="K19" s="9"/>
    </row>
    <row r="20" spans="1:11" s="28" customFormat="1" ht="19.8" x14ac:dyDescent="0.55000000000000004">
      <c r="A20" s="35" t="s">
        <v>8</v>
      </c>
      <c r="B20" s="33" t="s">
        <v>81</v>
      </c>
      <c r="C20" s="6" t="s">
        <v>77</v>
      </c>
      <c r="D20" s="7"/>
      <c r="E20" s="8"/>
      <c r="F20" s="9"/>
      <c r="G20" s="3"/>
      <c r="H20" s="6"/>
      <c r="I20" s="7"/>
      <c r="J20" s="8"/>
      <c r="K20" s="9"/>
    </row>
    <row r="21" spans="1:11" s="28" customFormat="1" ht="39.6" x14ac:dyDescent="0.55000000000000004">
      <c r="A21" s="36" t="s">
        <v>9</v>
      </c>
      <c r="B21" s="33" t="s">
        <v>90</v>
      </c>
      <c r="C21" s="6"/>
      <c r="D21" s="7">
        <v>1</v>
      </c>
      <c r="E21" s="8"/>
      <c r="F21" s="9"/>
      <c r="G21" s="3"/>
      <c r="H21" s="6" t="s">
        <v>77</v>
      </c>
      <c r="I21" s="7" t="s">
        <v>77</v>
      </c>
      <c r="J21" s="8"/>
      <c r="K21" s="9"/>
    </row>
    <row r="22" spans="1:11" s="28" customFormat="1" ht="19.8" x14ac:dyDescent="0.55000000000000004">
      <c r="A22" s="37" t="s">
        <v>10</v>
      </c>
      <c r="B22" s="33" t="s">
        <v>100</v>
      </c>
      <c r="C22" s="6" t="s">
        <v>77</v>
      </c>
      <c r="D22" s="7"/>
      <c r="E22" s="8"/>
      <c r="F22" s="9"/>
      <c r="G22" s="3"/>
      <c r="H22" s="6"/>
      <c r="I22" s="7" t="s">
        <v>77</v>
      </c>
      <c r="J22" s="8"/>
      <c r="K22" s="9"/>
    </row>
    <row r="23" spans="1:11" s="28" customFormat="1" ht="19.8" x14ac:dyDescent="0.55000000000000004">
      <c r="B23" s="30"/>
    </row>
    <row r="24" spans="1:11" ht="22.2" x14ac:dyDescent="0.6">
      <c r="A24" s="26"/>
      <c r="B24" s="32" t="s">
        <v>110</v>
      </c>
    </row>
    <row r="25" spans="1:11" ht="19.8" x14ac:dyDescent="0.55000000000000004">
      <c r="B25" s="32" t="s">
        <v>99</v>
      </c>
    </row>
    <row r="26" spans="1:11" ht="19.8" x14ac:dyDescent="0.3">
      <c r="B26" s="10"/>
    </row>
    <row r="27" spans="1:11" s="28" customFormat="1" ht="19.8" x14ac:dyDescent="0.55000000000000004">
      <c r="A27" s="38"/>
      <c r="B27" s="30" t="s">
        <v>112</v>
      </c>
    </row>
    <row r="28" spans="1:11" s="28" customFormat="1" ht="19.8" x14ac:dyDescent="0.55000000000000004">
      <c r="B28" s="30" t="s">
        <v>113</v>
      </c>
    </row>
    <row r="29" spans="1:11" s="28" customFormat="1" ht="19.8" x14ac:dyDescent="0.55000000000000004">
      <c r="B29" s="30" t="s">
        <v>114</v>
      </c>
    </row>
    <row r="30" spans="1:11" s="28" customFormat="1" ht="19.8" x14ac:dyDescent="0.55000000000000004">
      <c r="B30" s="30" t="s">
        <v>115</v>
      </c>
    </row>
    <row r="31" spans="1:11" s="28" customFormat="1" ht="19.8" x14ac:dyDescent="0.55000000000000004">
      <c r="B31" s="30"/>
    </row>
    <row r="32" spans="1:11" s="28" customFormat="1" ht="19.8" x14ac:dyDescent="0.55000000000000004">
      <c r="A32" s="38" t="s">
        <v>101</v>
      </c>
      <c r="B32" s="51" t="s">
        <v>111</v>
      </c>
    </row>
    <row r="33" spans="2:2" ht="99" x14ac:dyDescent="0.55000000000000004">
      <c r="B33" s="39" t="s">
        <v>116</v>
      </c>
    </row>
  </sheetData>
  <sheetProtection algorithmName="SHA-512" hashValue="bkX1T6U99gY+63U3zYpt76lP0Eo15+UgcnuRZ9JSwE2V5FbJo6IMUATafMIweBxFZU+EDFbh1KLry9sEGI0qkw==" saltValue="VPdzU5QB4LwXav87N3EHmA==" spinCount="100000" sheet="1" objects="1" scenarios="1" selectLockedCells="1" selectUnlockedCells="1"/>
  <mergeCells count="2">
    <mergeCell ref="C15:F15"/>
    <mergeCell ref="H15:K15"/>
  </mergeCells>
  <conditionalFormatting sqref="B26">
    <cfRule type="expression" dxfId="76" priority="5">
      <formula>AND($H26=0,$N26=0)</formula>
    </cfRule>
    <cfRule type="expression" dxfId="75" priority="6">
      <formula>OR($H26&gt;=9,$N26&gt;=9)</formula>
    </cfRule>
    <cfRule type="expression" dxfId="74" priority="7">
      <formula>OR($H26=0,$N26=0)</formula>
    </cfRule>
  </conditionalFormatting>
  <conditionalFormatting sqref="B26">
    <cfRule type="expression" dxfId="73" priority="1">
      <formula>AND($H26=0,$N26=0)</formula>
    </cfRule>
    <cfRule type="expression" dxfId="72" priority="2">
      <formula>OR($H26=0,$N26=0)</formula>
    </cfRule>
    <cfRule type="expression" dxfId="71" priority="3">
      <formula>OR($H26&gt;=9,$N26&gt;=9)</formula>
    </cfRule>
    <cfRule type="expression" dxfId="70" priority="4">
      <formula>AND($H26&gt;0,$N26&gt;0)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&amp;C&amp;F - &amp;A -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81"/>
  <sheetViews>
    <sheetView showGridLines="0" showRowColHeaders="0" zoomScaleNormal="100" workbookViewId="0">
      <selection activeCell="C5" sqref="C5"/>
    </sheetView>
  </sheetViews>
  <sheetFormatPr defaultColWidth="8.6640625" defaultRowHeight="19.8" x14ac:dyDescent="0.55000000000000004"/>
  <cols>
    <col min="1" max="1" width="2.6640625" style="3" customWidth="1"/>
    <col min="2" max="2" width="5.44140625" style="10" customWidth="1"/>
    <col min="3" max="3" width="54.5546875" style="4" customWidth="1"/>
    <col min="4" max="7" width="3.33203125" style="3" bestFit="1" customWidth="1"/>
    <col min="8" max="8" width="4.5546875" style="3" hidden="1" customWidth="1"/>
    <col min="9" max="9" width="2.33203125" style="3" customWidth="1"/>
    <col min="10" max="13" width="3.33203125" style="3" customWidth="1"/>
    <col min="14" max="14" width="5.109375" style="3" hidden="1" customWidth="1"/>
    <col min="15" max="15" width="2.33203125" style="3" customWidth="1"/>
    <col min="16" max="16" width="8.6640625" style="3" customWidth="1"/>
    <col min="17" max="16384" width="8.6640625" style="3"/>
  </cols>
  <sheetData>
    <row r="1" spans="1:14" ht="48" customHeight="1" thickBot="1" x14ac:dyDescent="0.6">
      <c r="A1" s="55"/>
      <c r="B1" s="56"/>
      <c r="C1" s="2" t="s">
        <v>92</v>
      </c>
      <c r="D1" s="21"/>
      <c r="E1" s="21"/>
      <c r="F1" s="21"/>
      <c r="G1" s="21"/>
      <c r="H1" s="21"/>
      <c r="I1" s="21"/>
      <c r="J1" s="21"/>
      <c r="K1" s="21"/>
      <c r="L1" s="21"/>
      <c r="M1" s="22"/>
      <c r="N1" s="21"/>
    </row>
    <row r="3" spans="1:14" ht="22.2" x14ac:dyDescent="0.6">
      <c r="B3" s="54" t="s">
        <v>104</v>
      </c>
      <c r="C3" s="54"/>
    </row>
    <row r="4" spans="1:14" x14ac:dyDescent="0.55000000000000004">
      <c r="C4" s="4" t="s">
        <v>105</v>
      </c>
    </row>
    <row r="5" spans="1:14" x14ac:dyDescent="0.55000000000000004">
      <c r="C5" s="42"/>
    </row>
    <row r="6" spans="1:14" x14ac:dyDescent="0.55000000000000004">
      <c r="C6" s="42"/>
    </row>
    <row r="7" spans="1:14" x14ac:dyDescent="0.55000000000000004">
      <c r="C7" s="4" t="s">
        <v>106</v>
      </c>
    </row>
    <row r="8" spans="1:14" x14ac:dyDescent="0.55000000000000004">
      <c r="C8" s="42"/>
    </row>
    <row r="9" spans="1:14" x14ac:dyDescent="0.55000000000000004">
      <c r="C9" s="4" t="s">
        <v>107</v>
      </c>
    </row>
    <row r="10" spans="1:14" x14ac:dyDescent="0.55000000000000004">
      <c r="C10" s="42"/>
    </row>
    <row r="12" spans="1:14" ht="36.6" customHeight="1" x14ac:dyDescent="0.55000000000000004">
      <c r="B12" s="16"/>
      <c r="C12" s="17"/>
      <c r="D12" s="53" t="s">
        <v>0</v>
      </c>
      <c r="E12" s="53"/>
      <c r="F12" s="53"/>
      <c r="G12" s="53"/>
      <c r="J12" s="53" t="s">
        <v>60</v>
      </c>
      <c r="K12" s="53"/>
      <c r="L12" s="53"/>
      <c r="M12" s="53"/>
    </row>
    <row r="13" spans="1:14" ht="57.6" x14ac:dyDescent="0.55000000000000004">
      <c r="B13" s="18"/>
      <c r="C13" s="15"/>
      <c r="D13" s="5" t="s">
        <v>1</v>
      </c>
      <c r="E13" s="5" t="s">
        <v>2</v>
      </c>
      <c r="F13" s="5" t="s">
        <v>3</v>
      </c>
      <c r="G13" s="5" t="s">
        <v>4</v>
      </c>
      <c r="J13" s="5" t="s">
        <v>61</v>
      </c>
      <c r="K13" s="5" t="s">
        <v>62</v>
      </c>
      <c r="L13" s="5" t="s">
        <v>63</v>
      </c>
      <c r="M13" s="5" t="s">
        <v>64</v>
      </c>
    </row>
    <row r="14" spans="1:14" x14ac:dyDescent="0.55000000000000004">
      <c r="B14" s="19"/>
      <c r="C14" s="20"/>
      <c r="D14" s="6"/>
      <c r="E14" s="7"/>
      <c r="F14" s="8"/>
      <c r="G14" s="9"/>
      <c r="J14" s="6"/>
      <c r="K14" s="7"/>
      <c r="L14" s="8"/>
      <c r="M14" s="9"/>
    </row>
    <row r="16" spans="1:14" ht="22.2" x14ac:dyDescent="0.6">
      <c r="B16" s="54" t="s">
        <v>13</v>
      </c>
      <c r="C16" s="54"/>
    </row>
    <row r="18" spans="2:14" ht="39.6" x14ac:dyDescent="0.55000000000000004">
      <c r="B18" s="10" t="s">
        <v>7</v>
      </c>
      <c r="C18" s="4" t="s">
        <v>5</v>
      </c>
      <c r="D18" s="43"/>
      <c r="E18" s="44"/>
      <c r="F18" s="45"/>
      <c r="G18" s="46"/>
      <c r="H18" s="3">
        <f>IF(LEN(D18&amp;E18&amp;F18&amp;G18)&gt;1,10,1)*(IF(D18="x",1,IF(E18="x",2,IF(F18="x",3,IF(G18="x",4,9))))-IF(AND(ISBLANK(D18),ISBLANK(E18),ISBLANK(F18),ISBLANK(G18)),9,0))</f>
        <v>0</v>
      </c>
      <c r="I18" s="14"/>
      <c r="J18" s="43"/>
      <c r="K18" s="44"/>
      <c r="L18" s="45"/>
      <c r="M18" s="46"/>
      <c r="N18" s="3">
        <f>IF(LEN(J18&amp;K18&amp;L18&amp;M18)&gt;1,10,1)*(IF(J18="x",1,IF(K18="x",2,IF(L18="x",3,IF(M18="x",4,9))))-IF(AND(ISBLANK(J18),ISBLANK(K18),ISBLANK(L18),ISBLANK(M18)),9,0))</f>
        <v>0</v>
      </c>
    </row>
    <row r="19" spans="2:14" ht="59.4" x14ac:dyDescent="0.55000000000000004">
      <c r="B19" s="10" t="s">
        <v>8</v>
      </c>
      <c r="C19" s="4" t="s">
        <v>117</v>
      </c>
      <c r="D19" s="47"/>
      <c r="E19" s="48"/>
      <c r="F19" s="49"/>
      <c r="G19" s="50"/>
      <c r="H19" s="3">
        <f t="shared" ref="H19:H21" si="0">IF(LEN(D19&amp;E19&amp;F19&amp;G19)&gt;1,10,1)*(IF(D19="x",1,IF(E19="x",2,IF(F19="x",3,IF(G19="x",4,9))))-IF(AND(ISBLANK(D19),ISBLANK(E19),ISBLANK(F19),ISBLANK(G19)),9,0))</f>
        <v>0</v>
      </c>
      <c r="J19" s="47"/>
      <c r="K19" s="48"/>
      <c r="L19" s="49"/>
      <c r="M19" s="50"/>
      <c r="N19" s="3">
        <f t="shared" ref="N19:N21" si="1">IF(LEN(J19&amp;K19&amp;L19&amp;M19)&gt;1,10,1)*(IF(J19="x",1,IF(K19="x",2,IF(L19="x",3,IF(M19="x",4,9))))-IF(AND(ISBLANK(J19),ISBLANK(K19),ISBLANK(L19),ISBLANK(M19)),9,0))</f>
        <v>0</v>
      </c>
    </row>
    <row r="20" spans="2:14" ht="59.4" x14ac:dyDescent="0.55000000000000004">
      <c r="B20" s="10" t="s">
        <v>9</v>
      </c>
      <c r="C20" s="4" t="s">
        <v>11</v>
      </c>
      <c r="D20" s="43"/>
      <c r="E20" s="44"/>
      <c r="F20" s="45"/>
      <c r="G20" s="46"/>
      <c r="H20" s="3">
        <f t="shared" si="0"/>
        <v>0</v>
      </c>
      <c r="I20" s="14"/>
      <c r="J20" s="43"/>
      <c r="K20" s="44"/>
      <c r="L20" s="45"/>
      <c r="M20" s="46"/>
      <c r="N20" s="3">
        <f t="shared" si="1"/>
        <v>0</v>
      </c>
    </row>
    <row r="21" spans="2:14" ht="79.2" x14ac:dyDescent="0.55000000000000004">
      <c r="B21" s="10" t="s">
        <v>10</v>
      </c>
      <c r="C21" s="4" t="s">
        <v>12</v>
      </c>
      <c r="D21" s="43"/>
      <c r="E21" s="44"/>
      <c r="F21" s="45"/>
      <c r="G21" s="46"/>
      <c r="H21" s="3">
        <f t="shared" si="0"/>
        <v>0</v>
      </c>
      <c r="I21" s="14"/>
      <c r="J21" s="43"/>
      <c r="K21" s="44"/>
      <c r="L21" s="45"/>
      <c r="M21" s="46"/>
      <c r="N21" s="3">
        <f t="shared" si="1"/>
        <v>0</v>
      </c>
    </row>
    <row r="22" spans="2:14" x14ac:dyDescent="0.55000000000000004">
      <c r="H22" s="3">
        <f>SUM(H18:H21)</f>
        <v>0</v>
      </c>
      <c r="N22" s="3">
        <f>SUM(N18:N21)</f>
        <v>0</v>
      </c>
    </row>
    <row r="23" spans="2:14" x14ac:dyDescent="0.55000000000000004">
      <c r="H23" s="25">
        <f>((H22-4)/4/3)</f>
        <v>-0.33333333333333331</v>
      </c>
      <c r="N23" s="3">
        <f>((N22-4)/4/3)</f>
        <v>-0.33333333333333331</v>
      </c>
    </row>
    <row r="24" spans="2:14" ht="22.2" x14ac:dyDescent="0.6">
      <c r="B24" s="54" t="s">
        <v>6</v>
      </c>
      <c r="C24" s="54"/>
    </row>
    <row r="26" spans="2:14" ht="59.4" x14ac:dyDescent="0.55000000000000004">
      <c r="B26" s="10" t="s">
        <v>14</v>
      </c>
      <c r="C26" s="4" t="s">
        <v>24</v>
      </c>
      <c r="D26" s="47"/>
      <c r="E26" s="48"/>
      <c r="F26" s="49"/>
      <c r="G26" s="50"/>
      <c r="H26" s="3">
        <f t="shared" ref="H26:H35" si="2">IF(LEN(D26&amp;E26&amp;F26&amp;G26)&gt;1,10,1)*(IF(D26="x",1,IF(E26="x",2,IF(F26="x",3,IF(G26="x",4,9))))-IF(AND(ISBLANK(D26),ISBLANK(E26),ISBLANK(F26),ISBLANK(G26)),9,0))</f>
        <v>0</v>
      </c>
      <c r="J26" s="47"/>
      <c r="K26" s="48"/>
      <c r="L26" s="49"/>
      <c r="M26" s="50"/>
      <c r="N26" s="3">
        <f>IF(LEN(J26&amp;K26&amp;L26&amp;M26)&gt;1,10,1)*(IF(J26="x",1,IF(K26="x",2,IF(L26="x",3,IF(M26="x",4,9))))-IF(AND(ISBLANK(J26),ISBLANK(K26),ISBLANK(L26),ISBLANK(M26)),9,0))</f>
        <v>0</v>
      </c>
    </row>
    <row r="27" spans="2:14" ht="39.6" x14ac:dyDescent="0.55000000000000004">
      <c r="B27" s="10" t="s">
        <v>15</v>
      </c>
      <c r="C27" s="4" t="s">
        <v>26</v>
      </c>
      <c r="D27" s="47"/>
      <c r="E27" s="48"/>
      <c r="F27" s="49"/>
      <c r="G27" s="50"/>
      <c r="H27" s="3">
        <f t="shared" si="2"/>
        <v>0</v>
      </c>
      <c r="J27" s="47"/>
      <c r="K27" s="48"/>
      <c r="L27" s="49"/>
      <c r="M27" s="50"/>
      <c r="N27" s="3">
        <f t="shared" ref="N27:N35" si="3">IF(LEN(J27&amp;K27&amp;L27&amp;M27)&gt;1,10,1)*(IF(J27="x",1,IF(K27="x",2,IF(L27="x",3,IF(M27="x",4,9))))-IF(AND(ISBLANK(J27),ISBLANK(K27),ISBLANK(L27),ISBLANK(M27)),9,0))</f>
        <v>0</v>
      </c>
    </row>
    <row r="28" spans="2:14" ht="59.4" x14ac:dyDescent="0.55000000000000004">
      <c r="B28" s="10" t="s">
        <v>16</v>
      </c>
      <c r="C28" s="4" t="s">
        <v>25</v>
      </c>
      <c r="D28" s="47"/>
      <c r="E28" s="48"/>
      <c r="F28" s="49"/>
      <c r="G28" s="50"/>
      <c r="H28" s="3">
        <f t="shared" si="2"/>
        <v>0</v>
      </c>
      <c r="J28" s="47"/>
      <c r="K28" s="48"/>
      <c r="L28" s="49"/>
      <c r="M28" s="50"/>
      <c r="N28" s="3">
        <f t="shared" si="3"/>
        <v>0</v>
      </c>
    </row>
    <row r="29" spans="2:14" ht="59.4" x14ac:dyDescent="0.55000000000000004">
      <c r="B29" s="10" t="s">
        <v>17</v>
      </c>
      <c r="C29" s="4" t="s">
        <v>27</v>
      </c>
      <c r="D29" s="47"/>
      <c r="E29" s="48"/>
      <c r="F29" s="49"/>
      <c r="G29" s="50"/>
      <c r="H29" s="3">
        <f t="shared" si="2"/>
        <v>0</v>
      </c>
      <c r="J29" s="47"/>
      <c r="K29" s="48"/>
      <c r="L29" s="49"/>
      <c r="M29" s="50"/>
      <c r="N29" s="3">
        <f t="shared" si="3"/>
        <v>0</v>
      </c>
    </row>
    <row r="30" spans="2:14" ht="79.2" x14ac:dyDescent="0.55000000000000004">
      <c r="B30" s="10" t="s">
        <v>18</v>
      </c>
      <c r="C30" s="4" t="s">
        <v>28</v>
      </c>
      <c r="D30" s="47"/>
      <c r="E30" s="48"/>
      <c r="F30" s="49"/>
      <c r="G30" s="50"/>
      <c r="H30" s="3">
        <f t="shared" si="2"/>
        <v>0</v>
      </c>
      <c r="J30" s="47"/>
      <c r="K30" s="48"/>
      <c r="L30" s="49"/>
      <c r="M30" s="50"/>
      <c r="N30" s="3">
        <f t="shared" si="3"/>
        <v>0</v>
      </c>
    </row>
    <row r="31" spans="2:14" ht="39.6" x14ac:dyDescent="0.55000000000000004">
      <c r="B31" s="10" t="s">
        <v>19</v>
      </c>
      <c r="C31" s="4" t="s">
        <v>71</v>
      </c>
      <c r="D31" s="47"/>
      <c r="E31" s="48"/>
      <c r="F31" s="49"/>
      <c r="G31" s="50"/>
      <c r="H31" s="3">
        <f t="shared" si="2"/>
        <v>0</v>
      </c>
      <c r="J31" s="47"/>
      <c r="K31" s="48"/>
      <c r="L31" s="49"/>
      <c r="M31" s="50"/>
      <c r="N31" s="3">
        <f t="shared" si="3"/>
        <v>0</v>
      </c>
    </row>
    <row r="32" spans="2:14" ht="79.2" x14ac:dyDescent="0.55000000000000004">
      <c r="B32" s="10" t="s">
        <v>20</v>
      </c>
      <c r="C32" s="4" t="s">
        <v>93</v>
      </c>
      <c r="D32" s="47"/>
      <c r="E32" s="48"/>
      <c r="F32" s="49"/>
      <c r="G32" s="50"/>
      <c r="H32" s="3">
        <f t="shared" si="2"/>
        <v>0</v>
      </c>
      <c r="J32" s="47"/>
      <c r="K32" s="48"/>
      <c r="L32" s="49"/>
      <c r="M32" s="50"/>
      <c r="N32" s="3">
        <f t="shared" si="3"/>
        <v>0</v>
      </c>
    </row>
    <row r="33" spans="2:14" ht="59.4" x14ac:dyDescent="0.55000000000000004">
      <c r="B33" s="10" t="s">
        <v>21</v>
      </c>
      <c r="C33" s="4" t="s">
        <v>118</v>
      </c>
      <c r="D33" s="47"/>
      <c r="E33" s="48"/>
      <c r="F33" s="49"/>
      <c r="G33" s="50"/>
      <c r="H33" s="3">
        <f t="shared" si="2"/>
        <v>0</v>
      </c>
      <c r="J33" s="47"/>
      <c r="K33" s="48"/>
      <c r="L33" s="49"/>
      <c r="M33" s="50"/>
      <c r="N33" s="3">
        <f t="shared" si="3"/>
        <v>0</v>
      </c>
    </row>
    <row r="34" spans="2:14" ht="59.4" x14ac:dyDescent="0.55000000000000004">
      <c r="B34" s="10" t="s">
        <v>22</v>
      </c>
      <c r="C34" s="4" t="s">
        <v>96</v>
      </c>
      <c r="D34" s="47"/>
      <c r="E34" s="48"/>
      <c r="F34" s="49"/>
      <c r="G34" s="50"/>
      <c r="H34" s="3">
        <f t="shared" si="2"/>
        <v>0</v>
      </c>
      <c r="J34" s="47"/>
      <c r="K34" s="48"/>
      <c r="L34" s="49"/>
      <c r="M34" s="50"/>
      <c r="N34" s="3">
        <f t="shared" si="3"/>
        <v>0</v>
      </c>
    </row>
    <row r="35" spans="2:14" ht="59.4" x14ac:dyDescent="0.55000000000000004">
      <c r="B35" s="10" t="s">
        <v>23</v>
      </c>
      <c r="C35" s="4" t="s">
        <v>29</v>
      </c>
      <c r="D35" s="47"/>
      <c r="E35" s="48"/>
      <c r="F35" s="49"/>
      <c r="G35" s="50"/>
      <c r="H35" s="3">
        <f t="shared" si="2"/>
        <v>0</v>
      </c>
      <c r="J35" s="47"/>
      <c r="K35" s="48"/>
      <c r="L35" s="49"/>
      <c r="M35" s="50"/>
      <c r="N35" s="3">
        <f t="shared" si="3"/>
        <v>0</v>
      </c>
    </row>
    <row r="36" spans="2:14" x14ac:dyDescent="0.55000000000000004">
      <c r="H36" s="3">
        <f>SUM(H26:H35)</f>
        <v>0</v>
      </c>
      <c r="N36" s="3">
        <f>SUM(N26:N35)</f>
        <v>0</v>
      </c>
    </row>
    <row r="37" spans="2:14" x14ac:dyDescent="0.55000000000000004">
      <c r="H37" s="25">
        <f>((H36-10)/10/3)</f>
        <v>-0.33333333333333331</v>
      </c>
      <c r="N37" s="3">
        <f>((N36-10)/10/3)</f>
        <v>-0.33333333333333331</v>
      </c>
    </row>
    <row r="38" spans="2:14" ht="22.2" x14ac:dyDescent="0.6">
      <c r="B38" s="54" t="s">
        <v>30</v>
      </c>
      <c r="C38" s="54"/>
    </row>
    <row r="40" spans="2:14" ht="39.6" x14ac:dyDescent="0.55000000000000004">
      <c r="B40" s="10" t="s">
        <v>31</v>
      </c>
      <c r="C40" s="4" t="s">
        <v>97</v>
      </c>
      <c r="D40" s="1"/>
      <c r="E40" s="11"/>
      <c r="F40" s="12"/>
      <c r="G40" s="13"/>
      <c r="H40" s="3">
        <f t="shared" ref="H40:H53" si="4">IF(LEN(D40&amp;E40&amp;F40&amp;G40)&gt;1,10,1)*(IF(D40="x",1,IF(E40="x",2,IF(F40="x",3,IF(G40="x",4,9))))-IF(AND(ISBLANK(D40),ISBLANK(E40),ISBLANK(F40),ISBLANK(G40)),9,0))</f>
        <v>0</v>
      </c>
      <c r="J40" s="1"/>
      <c r="K40" s="11"/>
      <c r="L40" s="12"/>
      <c r="M40" s="13"/>
      <c r="N40" s="3">
        <f t="shared" ref="N40:N53" si="5">IF(LEN(J40&amp;K40&amp;L40&amp;M40)&gt;1,10,1)*(IF(J40="x",1,IF(K40="x",2,IF(L40="x",3,IF(M40="x",4,9))))-IF(AND(ISBLANK(J40),ISBLANK(K40),ISBLANK(L40),ISBLANK(M40)),9,0))</f>
        <v>0</v>
      </c>
    </row>
    <row r="41" spans="2:14" ht="64.5" customHeight="1" x14ac:dyDescent="0.55000000000000004">
      <c r="B41" s="10" t="s">
        <v>32</v>
      </c>
      <c r="C41" s="4" t="s">
        <v>98</v>
      </c>
      <c r="D41" s="1"/>
      <c r="E41" s="11"/>
      <c r="F41" s="12"/>
      <c r="G41" s="13"/>
      <c r="H41" s="3">
        <f t="shared" si="4"/>
        <v>0</v>
      </c>
      <c r="J41" s="1"/>
      <c r="K41" s="11"/>
      <c r="L41" s="12"/>
      <c r="M41" s="13"/>
      <c r="N41" s="3">
        <f t="shared" si="5"/>
        <v>0</v>
      </c>
    </row>
    <row r="42" spans="2:14" ht="39.6" x14ac:dyDescent="0.55000000000000004">
      <c r="B42" s="10" t="s">
        <v>33</v>
      </c>
      <c r="C42" s="4" t="s">
        <v>76</v>
      </c>
      <c r="D42" s="1"/>
      <c r="E42" s="11"/>
      <c r="F42" s="12"/>
      <c r="G42" s="13"/>
      <c r="H42" s="3">
        <f t="shared" si="4"/>
        <v>0</v>
      </c>
      <c r="J42" s="1"/>
      <c r="K42" s="11"/>
      <c r="L42" s="12"/>
      <c r="M42" s="13"/>
      <c r="N42" s="3">
        <f t="shared" si="5"/>
        <v>0</v>
      </c>
    </row>
    <row r="43" spans="2:14" ht="39.6" x14ac:dyDescent="0.55000000000000004">
      <c r="B43" s="10" t="s">
        <v>34</v>
      </c>
      <c r="C43" s="4" t="s">
        <v>42</v>
      </c>
      <c r="D43" s="1"/>
      <c r="E43" s="11"/>
      <c r="F43" s="12"/>
      <c r="G43" s="13"/>
      <c r="H43" s="3">
        <f t="shared" si="4"/>
        <v>0</v>
      </c>
      <c r="J43" s="1"/>
      <c r="K43" s="11"/>
      <c r="L43" s="12"/>
      <c r="M43" s="13"/>
      <c r="N43" s="3">
        <f t="shared" si="5"/>
        <v>0</v>
      </c>
    </row>
    <row r="44" spans="2:14" ht="39.6" x14ac:dyDescent="0.55000000000000004">
      <c r="B44" s="10" t="s">
        <v>35</v>
      </c>
      <c r="C44" s="4" t="s">
        <v>43</v>
      </c>
      <c r="D44" s="1"/>
      <c r="E44" s="11"/>
      <c r="F44" s="12"/>
      <c r="G44" s="13"/>
      <c r="H44" s="3">
        <f t="shared" si="4"/>
        <v>0</v>
      </c>
      <c r="J44" s="1"/>
      <c r="K44" s="11"/>
      <c r="L44" s="12"/>
      <c r="M44" s="13"/>
      <c r="N44" s="3">
        <f t="shared" si="5"/>
        <v>0</v>
      </c>
    </row>
    <row r="45" spans="2:14" ht="59.4" x14ac:dyDescent="0.55000000000000004">
      <c r="B45" s="10" t="s">
        <v>36</v>
      </c>
      <c r="C45" s="4" t="s">
        <v>44</v>
      </c>
      <c r="D45" s="1"/>
      <c r="E45" s="11"/>
      <c r="F45" s="12"/>
      <c r="G45" s="13"/>
      <c r="H45" s="3">
        <f t="shared" si="4"/>
        <v>0</v>
      </c>
      <c r="J45" s="1"/>
      <c r="K45" s="11"/>
      <c r="L45" s="12"/>
      <c r="M45" s="13"/>
      <c r="N45" s="3">
        <f t="shared" si="5"/>
        <v>0</v>
      </c>
    </row>
    <row r="46" spans="2:14" ht="39.6" x14ac:dyDescent="0.55000000000000004">
      <c r="B46" s="10" t="s">
        <v>37</v>
      </c>
      <c r="C46" s="4" t="s">
        <v>45</v>
      </c>
      <c r="D46" s="1"/>
      <c r="E46" s="11"/>
      <c r="F46" s="12"/>
      <c r="G46" s="13"/>
      <c r="H46" s="3">
        <f t="shared" si="4"/>
        <v>0</v>
      </c>
      <c r="J46" s="1"/>
      <c r="K46" s="11"/>
      <c r="L46" s="12"/>
      <c r="M46" s="13"/>
      <c r="N46" s="3">
        <f t="shared" si="5"/>
        <v>0</v>
      </c>
    </row>
    <row r="47" spans="2:14" ht="39.6" x14ac:dyDescent="0.55000000000000004">
      <c r="B47" s="10" t="s">
        <v>38</v>
      </c>
      <c r="C47" s="4" t="s">
        <v>46</v>
      </c>
      <c r="D47" s="1"/>
      <c r="E47" s="11"/>
      <c r="F47" s="12"/>
      <c r="G47" s="13"/>
      <c r="H47" s="3">
        <f t="shared" si="4"/>
        <v>0</v>
      </c>
      <c r="J47" s="1"/>
      <c r="K47" s="11"/>
      <c r="L47" s="12"/>
      <c r="M47" s="13"/>
      <c r="N47" s="3">
        <f t="shared" si="5"/>
        <v>0</v>
      </c>
    </row>
    <row r="48" spans="2:14" ht="42.75" customHeight="1" x14ac:dyDescent="0.55000000000000004">
      <c r="B48" s="10" t="s">
        <v>39</v>
      </c>
      <c r="C48" s="4" t="s">
        <v>47</v>
      </c>
      <c r="D48" s="1"/>
      <c r="E48" s="11"/>
      <c r="F48" s="12"/>
      <c r="G48" s="13"/>
      <c r="H48" s="3">
        <f t="shared" si="4"/>
        <v>0</v>
      </c>
      <c r="J48" s="1"/>
      <c r="K48" s="11"/>
      <c r="L48" s="12"/>
      <c r="M48" s="13"/>
      <c r="N48" s="3">
        <f t="shared" si="5"/>
        <v>0</v>
      </c>
    </row>
    <row r="49" spans="2:14" x14ac:dyDescent="0.55000000000000004">
      <c r="B49" s="10" t="s">
        <v>40</v>
      </c>
      <c r="C49" s="4" t="s">
        <v>72</v>
      </c>
      <c r="D49" s="1"/>
      <c r="E49" s="11"/>
      <c r="F49" s="12"/>
      <c r="G49" s="13"/>
      <c r="H49" s="3">
        <f t="shared" si="4"/>
        <v>0</v>
      </c>
      <c r="J49" s="1"/>
      <c r="K49" s="11"/>
      <c r="L49" s="12"/>
      <c r="M49" s="13"/>
      <c r="N49" s="3">
        <f t="shared" si="5"/>
        <v>0</v>
      </c>
    </row>
    <row r="50" spans="2:14" ht="39.6" x14ac:dyDescent="0.55000000000000004">
      <c r="B50" s="10" t="s">
        <v>41</v>
      </c>
      <c r="C50" s="4" t="s">
        <v>73</v>
      </c>
      <c r="D50" s="1"/>
      <c r="E50" s="11"/>
      <c r="F50" s="12"/>
      <c r="G50" s="13"/>
      <c r="H50" s="3">
        <f t="shared" si="4"/>
        <v>0</v>
      </c>
      <c r="J50" s="1"/>
      <c r="K50" s="11"/>
      <c r="L50" s="12"/>
      <c r="M50" s="13"/>
      <c r="N50" s="3">
        <f t="shared" si="5"/>
        <v>0</v>
      </c>
    </row>
    <row r="51" spans="2:14" ht="60.75" customHeight="1" x14ac:dyDescent="0.55000000000000004">
      <c r="B51" s="10" t="s">
        <v>50</v>
      </c>
      <c r="C51" s="4" t="s">
        <v>74</v>
      </c>
      <c r="D51" s="1"/>
      <c r="E51" s="11"/>
      <c r="F51" s="12"/>
      <c r="G51" s="13"/>
      <c r="H51" s="3">
        <f t="shared" si="4"/>
        <v>0</v>
      </c>
      <c r="J51" s="1"/>
      <c r="K51" s="11"/>
      <c r="L51" s="12"/>
      <c r="M51" s="13"/>
      <c r="N51" s="3">
        <f t="shared" si="5"/>
        <v>0</v>
      </c>
    </row>
    <row r="52" spans="2:14" ht="39.6" x14ac:dyDescent="0.55000000000000004">
      <c r="B52" s="10" t="s">
        <v>51</v>
      </c>
      <c r="C52" s="4" t="s">
        <v>48</v>
      </c>
      <c r="D52" s="1"/>
      <c r="E52" s="11"/>
      <c r="F52" s="12"/>
      <c r="G52" s="13"/>
      <c r="H52" s="3">
        <f t="shared" si="4"/>
        <v>0</v>
      </c>
      <c r="J52" s="1"/>
      <c r="K52" s="11"/>
      <c r="L52" s="12"/>
      <c r="M52" s="13"/>
      <c r="N52" s="3">
        <f t="shared" si="5"/>
        <v>0</v>
      </c>
    </row>
    <row r="53" spans="2:14" ht="59.4" x14ac:dyDescent="0.55000000000000004">
      <c r="B53" s="10" t="s">
        <v>75</v>
      </c>
      <c r="C53" s="4" t="s">
        <v>49</v>
      </c>
      <c r="D53" s="1"/>
      <c r="E53" s="11"/>
      <c r="F53" s="12"/>
      <c r="G53" s="13"/>
      <c r="H53" s="3">
        <f t="shared" si="4"/>
        <v>0</v>
      </c>
      <c r="J53" s="1"/>
      <c r="K53" s="11"/>
      <c r="L53" s="12"/>
      <c r="M53" s="13"/>
      <c r="N53" s="3">
        <f t="shared" si="5"/>
        <v>0</v>
      </c>
    </row>
    <row r="54" spans="2:14" x14ac:dyDescent="0.55000000000000004">
      <c r="H54" s="3">
        <f>SUM(H40:H53)</f>
        <v>0</v>
      </c>
      <c r="N54" s="3">
        <f>SUM(N40:N53)</f>
        <v>0</v>
      </c>
    </row>
    <row r="55" spans="2:14" x14ac:dyDescent="0.55000000000000004">
      <c r="H55" s="25">
        <f>((H54-14)/14/3)</f>
        <v>-0.33333333333333331</v>
      </c>
      <c r="N55" s="3">
        <f>((N54-14)/14/3)</f>
        <v>-0.33333333333333331</v>
      </c>
    </row>
    <row r="56" spans="2:14" ht="22.2" x14ac:dyDescent="0.6">
      <c r="B56" s="54" t="s">
        <v>56</v>
      </c>
      <c r="C56" s="54"/>
    </row>
    <row r="58" spans="2:14" ht="59.4" x14ac:dyDescent="0.55000000000000004">
      <c r="B58" s="10" t="s">
        <v>52</v>
      </c>
      <c r="C58" s="4" t="s">
        <v>55</v>
      </c>
      <c r="D58" s="1"/>
      <c r="E58" s="11"/>
      <c r="F58" s="12"/>
      <c r="G58" s="13"/>
      <c r="H58" s="3">
        <f t="shared" ref="H58:H62" si="6">IF(LEN(D58&amp;E58&amp;F58&amp;G58)&gt;1,10,1)*(IF(D58="x",1,IF(E58="x",2,IF(F58="x",3,IF(G58="x",4,9))))-IF(AND(ISBLANK(D58),ISBLANK(E58),ISBLANK(F58),ISBLANK(G58)),9,0))</f>
        <v>0</v>
      </c>
      <c r="J58" s="1"/>
      <c r="K58" s="11"/>
      <c r="L58" s="12"/>
      <c r="M58" s="13"/>
      <c r="N58" s="3">
        <f t="shared" ref="N58:N62" si="7">IF(LEN(J58&amp;K58&amp;L58&amp;M58)&gt;1,10,1)*(IF(J58="x",1,IF(K58="x",2,IF(L58="x",3,IF(M58="x",4,9))))-IF(AND(ISBLANK(J58),ISBLANK(K58),ISBLANK(L58),ISBLANK(M58)),9,0))</f>
        <v>0</v>
      </c>
    </row>
    <row r="59" spans="2:14" ht="59.4" x14ac:dyDescent="0.55000000000000004">
      <c r="B59" s="10" t="s">
        <v>53</v>
      </c>
      <c r="C59" s="4" t="s">
        <v>119</v>
      </c>
      <c r="D59" s="1"/>
      <c r="E59" s="11"/>
      <c r="F59" s="12"/>
      <c r="G59" s="13"/>
      <c r="H59" s="3">
        <f t="shared" si="6"/>
        <v>0</v>
      </c>
      <c r="J59" s="1"/>
      <c r="K59" s="11"/>
      <c r="L59" s="12"/>
      <c r="M59" s="13"/>
      <c r="N59" s="3">
        <f t="shared" si="7"/>
        <v>0</v>
      </c>
    </row>
    <row r="60" spans="2:14" ht="59.4" x14ac:dyDescent="0.55000000000000004">
      <c r="B60" s="10" t="s">
        <v>54</v>
      </c>
      <c r="C60" s="4" t="s">
        <v>94</v>
      </c>
      <c r="D60" s="1"/>
      <c r="E60" s="11"/>
      <c r="F60" s="12"/>
      <c r="G60" s="13"/>
      <c r="H60" s="3">
        <f t="shared" si="6"/>
        <v>0</v>
      </c>
      <c r="J60" s="1"/>
      <c r="K60" s="11"/>
      <c r="L60" s="12"/>
      <c r="M60" s="13"/>
      <c r="N60" s="3">
        <f t="shared" si="7"/>
        <v>0</v>
      </c>
    </row>
    <row r="61" spans="2:14" ht="59.4" x14ac:dyDescent="0.55000000000000004">
      <c r="B61" s="10" t="s">
        <v>58</v>
      </c>
      <c r="C61" s="4" t="s">
        <v>57</v>
      </c>
      <c r="D61" s="1"/>
      <c r="E61" s="11"/>
      <c r="F61" s="12"/>
      <c r="G61" s="13"/>
      <c r="H61" s="3">
        <f t="shared" si="6"/>
        <v>0</v>
      </c>
      <c r="J61" s="1"/>
      <c r="K61" s="11"/>
      <c r="L61" s="12"/>
      <c r="M61" s="13"/>
      <c r="N61" s="3">
        <f t="shared" si="7"/>
        <v>0</v>
      </c>
    </row>
    <row r="62" spans="2:14" ht="59.4" x14ac:dyDescent="0.55000000000000004">
      <c r="B62" s="10" t="s">
        <v>59</v>
      </c>
      <c r="C62" s="4" t="s">
        <v>95</v>
      </c>
      <c r="D62" s="1"/>
      <c r="E62" s="11"/>
      <c r="F62" s="12"/>
      <c r="G62" s="13"/>
      <c r="H62" s="3">
        <f t="shared" si="6"/>
        <v>0</v>
      </c>
      <c r="J62" s="1"/>
      <c r="K62" s="11"/>
      <c r="L62" s="12"/>
      <c r="M62" s="13"/>
      <c r="N62" s="3">
        <f t="shared" si="7"/>
        <v>0</v>
      </c>
    </row>
    <row r="63" spans="2:14" x14ac:dyDescent="0.55000000000000004">
      <c r="H63" s="3">
        <f>SUM(H58:H62)</f>
        <v>0</v>
      </c>
      <c r="N63" s="3">
        <f>SUM(N58:N62)</f>
        <v>0</v>
      </c>
    </row>
    <row r="64" spans="2:14" x14ac:dyDescent="0.55000000000000004">
      <c r="H64" s="25">
        <f>((H63-5)/15)</f>
        <v>-0.33333333333333331</v>
      </c>
      <c r="N64" s="3">
        <f>((N63-5)/15)</f>
        <v>-0.33333333333333331</v>
      </c>
    </row>
    <row r="65" spans="2:3" s="28" customFormat="1" ht="14.4" x14ac:dyDescent="0.3"/>
    <row r="66" spans="2:3" s="28" customFormat="1" ht="14.4" x14ac:dyDescent="0.3"/>
    <row r="67" spans="2:3" s="28" customFormat="1" ht="14.4" x14ac:dyDescent="0.3"/>
    <row r="68" spans="2:3" s="28" customFormat="1" ht="14.4" x14ac:dyDescent="0.3"/>
    <row r="69" spans="2:3" s="28" customFormat="1" ht="14.4" x14ac:dyDescent="0.3"/>
    <row r="77" spans="2:3" x14ac:dyDescent="0.55000000000000004">
      <c r="B77" s="38" t="s">
        <v>101</v>
      </c>
      <c r="C77" s="51" t="s">
        <v>111</v>
      </c>
    </row>
    <row r="78" spans="2:3" ht="99" x14ac:dyDescent="0.55000000000000004">
      <c r="B78"/>
      <c r="C78" s="39" t="s">
        <v>116</v>
      </c>
    </row>
    <row r="79" spans="2:3" x14ac:dyDescent="0.55000000000000004">
      <c r="B79" s="28"/>
      <c r="C79" s="30"/>
    </row>
    <row r="80" spans="2:3" x14ac:dyDescent="0.55000000000000004">
      <c r="B80" s="28"/>
      <c r="C80" s="30"/>
    </row>
    <row r="81" spans="2:3" x14ac:dyDescent="0.55000000000000004">
      <c r="B81" s="28"/>
      <c r="C81" s="30"/>
    </row>
  </sheetData>
  <sheetProtection algorithmName="SHA-512" hashValue="WrZCUCeHyqYd5/wJARnv/cRILlm84+OYZwPsW/TQYnEY2PonJF3+Jpktn9UK3jd/y6D+ebtYj1BavOnFAVuCMQ==" saltValue="9gWq6Skxdomh3FmEgrC1ZA==" spinCount="100000" sheet="1" objects="1" scenarios="1"/>
  <mergeCells count="8">
    <mergeCell ref="B56:C56"/>
    <mergeCell ref="D12:G12"/>
    <mergeCell ref="B16:C16"/>
    <mergeCell ref="J12:M12"/>
    <mergeCell ref="A1:B1"/>
    <mergeCell ref="B24:C24"/>
    <mergeCell ref="B38:C38"/>
    <mergeCell ref="B3:C3"/>
  </mergeCells>
  <conditionalFormatting sqref="B18">
    <cfRule type="expression" dxfId="69" priority="79">
      <formula>AND($H18=0,$N18=0)</formula>
    </cfRule>
    <cfRule type="expression" dxfId="68" priority="83">
      <formula>OR($H18&gt;=9,$N18&gt;=9)</formula>
    </cfRule>
    <cfRule type="expression" dxfId="67" priority="84">
      <formula>OR($H18=0,$N18=0)</formula>
    </cfRule>
  </conditionalFormatting>
  <conditionalFormatting sqref="B18 B20:B21">
    <cfRule type="expression" dxfId="66" priority="71">
      <formula>AND($H18=0,$N18=0)</formula>
    </cfRule>
    <cfRule type="expression" dxfId="65" priority="72">
      <formula>OR($H18=0,$N18=0)</formula>
    </cfRule>
    <cfRule type="expression" dxfId="64" priority="73">
      <formula>OR($H18&gt;=9,$N18&gt;=9)</formula>
    </cfRule>
    <cfRule type="expression" dxfId="63" priority="74">
      <formula>AND($H18&gt;0,$N18&gt;0)</formula>
    </cfRule>
  </conditionalFormatting>
  <conditionalFormatting sqref="B26:B32 B34:B35">
    <cfRule type="expression" dxfId="62" priority="68">
      <formula>AND($H26=0,$N26=0)</formula>
    </cfRule>
    <cfRule type="expression" dxfId="61" priority="69">
      <formula>OR($H26&gt;=9,$N26&gt;=9)</formula>
    </cfRule>
    <cfRule type="expression" dxfId="60" priority="70">
      <formula>OR($H26=0,$N26=0)</formula>
    </cfRule>
  </conditionalFormatting>
  <conditionalFormatting sqref="B26:B32 B34:B35">
    <cfRule type="expression" dxfId="59" priority="64">
      <formula>AND($H26=0,$N26=0)</formula>
    </cfRule>
    <cfRule type="expression" dxfId="58" priority="65">
      <formula>OR($H26=0,$N26=0)</formula>
    </cfRule>
    <cfRule type="expression" dxfId="57" priority="66">
      <formula>OR($H26&gt;=9,$N26&gt;=9)</formula>
    </cfRule>
    <cfRule type="expression" dxfId="56" priority="67">
      <formula>AND($H26&gt;0,$N26&gt;0)</formula>
    </cfRule>
  </conditionalFormatting>
  <conditionalFormatting sqref="B40 B42:B47 B49:B53">
    <cfRule type="expression" dxfId="55" priority="61">
      <formula>AND($H40=0,$N40=0)</formula>
    </cfRule>
    <cfRule type="expression" dxfId="54" priority="62">
      <formula>OR($H40&gt;=9,$N40&gt;=9)</formula>
    </cfRule>
    <cfRule type="expression" dxfId="53" priority="63">
      <formula>OR($H40=0,$N40=0)</formula>
    </cfRule>
  </conditionalFormatting>
  <conditionalFormatting sqref="B40 B42:B47 B49:B53">
    <cfRule type="expression" dxfId="52" priority="57">
      <formula>AND($H40=0,$N40=0)</formula>
    </cfRule>
    <cfRule type="expression" dxfId="51" priority="58">
      <formula>OR($H40=0,$N40=0)</formula>
    </cfRule>
    <cfRule type="expression" dxfId="50" priority="59">
      <formula>OR($H40&gt;=9,$N40&gt;=9)</formula>
    </cfRule>
    <cfRule type="expression" dxfId="49" priority="60">
      <formula>AND($H40&gt;0,$N40&gt;0)</formula>
    </cfRule>
  </conditionalFormatting>
  <conditionalFormatting sqref="B60:B62">
    <cfRule type="expression" dxfId="48" priority="54">
      <formula>AND($H60=0,$N60=0)</formula>
    </cfRule>
    <cfRule type="expression" dxfId="47" priority="55">
      <formula>OR($H60&gt;=9,$N60&gt;=9)</formula>
    </cfRule>
    <cfRule type="expression" dxfId="46" priority="56">
      <formula>OR($H60=0,$N60=0)</formula>
    </cfRule>
  </conditionalFormatting>
  <conditionalFormatting sqref="B60:B62">
    <cfRule type="expression" dxfId="45" priority="50">
      <formula>AND($H60=0,$N60=0)</formula>
    </cfRule>
    <cfRule type="expression" dxfId="44" priority="51">
      <formula>OR($H60=0,$N60=0)</formula>
    </cfRule>
    <cfRule type="expression" dxfId="43" priority="52">
      <formula>OR($H60&gt;=9,$N60&gt;=9)</formula>
    </cfRule>
    <cfRule type="expression" dxfId="42" priority="53">
      <formula>AND($H60&gt;0,$N60&gt;0)</formula>
    </cfRule>
  </conditionalFormatting>
  <conditionalFormatting sqref="B19">
    <cfRule type="expression" dxfId="41" priority="47">
      <formula>AND($H19=0,$N19=0)</formula>
    </cfRule>
    <cfRule type="expression" dxfId="40" priority="48">
      <formula>OR($H19&gt;=9,$N19&gt;=9)</formula>
    </cfRule>
    <cfRule type="expression" dxfId="39" priority="49">
      <formula>OR($H19=0,$N19=0)</formula>
    </cfRule>
  </conditionalFormatting>
  <conditionalFormatting sqref="B19">
    <cfRule type="expression" dxfId="38" priority="43">
      <formula>AND($H19=0,$N19=0)</formula>
    </cfRule>
    <cfRule type="expression" dxfId="37" priority="44">
      <formula>OR($H19=0,$N19=0)</formula>
    </cfRule>
    <cfRule type="expression" dxfId="36" priority="45">
      <formula>OR($H19&gt;=9,$N19&gt;=9)</formula>
    </cfRule>
    <cfRule type="expression" dxfId="35" priority="46">
      <formula>AND($H19&gt;0,$N19&gt;0)</formula>
    </cfRule>
  </conditionalFormatting>
  <conditionalFormatting sqref="B33">
    <cfRule type="expression" dxfId="34" priority="40">
      <formula>AND($H33=0,$N33=0)</formula>
    </cfRule>
    <cfRule type="expression" dxfId="33" priority="41">
      <formula>OR($H33&gt;=9,$N33&gt;=9)</formula>
    </cfRule>
    <cfRule type="expression" dxfId="32" priority="42">
      <formula>OR($H33=0,$N33=0)</formula>
    </cfRule>
  </conditionalFormatting>
  <conditionalFormatting sqref="B33">
    <cfRule type="expression" dxfId="31" priority="36">
      <formula>AND($H33=0,$N33=0)</formula>
    </cfRule>
    <cfRule type="expression" dxfId="30" priority="37">
      <formula>OR($H33=0,$N33=0)</formula>
    </cfRule>
    <cfRule type="expression" dxfId="29" priority="38">
      <formula>OR($H33&gt;=9,$N33&gt;=9)</formula>
    </cfRule>
    <cfRule type="expression" dxfId="28" priority="39">
      <formula>AND($H33&gt;0,$N33&gt;0)</formula>
    </cfRule>
  </conditionalFormatting>
  <conditionalFormatting sqref="B58">
    <cfRule type="expression" dxfId="27" priority="5">
      <formula>AND($H58=0,$N58=0)</formula>
    </cfRule>
    <cfRule type="expression" dxfId="26" priority="6">
      <formula>OR($H58&gt;=9,$N58&gt;=9)</formula>
    </cfRule>
    <cfRule type="expression" dxfId="25" priority="7">
      <formula>OR($H58=0,$N58=0)</formula>
    </cfRule>
  </conditionalFormatting>
  <conditionalFormatting sqref="B58">
    <cfRule type="expression" dxfId="24" priority="1">
      <formula>AND($H58=0,$N58=0)</formula>
    </cfRule>
    <cfRule type="expression" dxfId="23" priority="2">
      <formula>OR($H58=0,$N58=0)</formula>
    </cfRule>
    <cfRule type="expression" dxfId="22" priority="3">
      <formula>OR($H58&gt;=9,$N58&gt;=9)</formula>
    </cfRule>
    <cfRule type="expression" dxfId="21" priority="4">
      <formula>AND($H58&gt;0,$N58&gt;0)</formula>
    </cfRule>
  </conditionalFormatting>
  <conditionalFormatting sqref="B41">
    <cfRule type="expression" dxfId="20" priority="26">
      <formula>AND($H41=0,$N41=0)</formula>
    </cfRule>
    <cfRule type="expression" dxfId="19" priority="27">
      <formula>OR($H41&gt;=9,$N41&gt;=9)</formula>
    </cfRule>
    <cfRule type="expression" dxfId="18" priority="28">
      <formula>OR($H41=0,$N41=0)</formula>
    </cfRule>
  </conditionalFormatting>
  <conditionalFormatting sqref="B41">
    <cfRule type="expression" dxfId="17" priority="22">
      <formula>AND($H41=0,$N41=0)</formula>
    </cfRule>
    <cfRule type="expression" dxfId="16" priority="23">
      <formula>OR($H41=0,$N41=0)</formula>
    </cfRule>
    <cfRule type="expression" dxfId="15" priority="24">
      <formula>OR($H41&gt;=9,$N41&gt;=9)</formula>
    </cfRule>
    <cfRule type="expression" dxfId="14" priority="25">
      <formula>AND($H41&gt;0,$N41&gt;0)</formula>
    </cfRule>
  </conditionalFormatting>
  <conditionalFormatting sqref="B48">
    <cfRule type="expression" dxfId="13" priority="19">
      <formula>AND($H48=0,$N48=0)</formula>
    </cfRule>
    <cfRule type="expression" dxfId="12" priority="20">
      <formula>OR($H48&gt;=9,$N48&gt;=9)</formula>
    </cfRule>
    <cfRule type="expression" dxfId="11" priority="21">
      <formula>OR($H48=0,$N48=0)</formula>
    </cfRule>
  </conditionalFormatting>
  <conditionalFormatting sqref="B48">
    <cfRule type="expression" dxfId="10" priority="15">
      <formula>AND($H48=0,$N48=0)</formula>
    </cfRule>
    <cfRule type="expression" dxfId="9" priority="16">
      <formula>OR($H48=0,$N48=0)</formula>
    </cfRule>
    <cfRule type="expression" dxfId="8" priority="17">
      <formula>OR($H48&gt;=9,$N48&gt;=9)</formula>
    </cfRule>
    <cfRule type="expression" dxfId="7" priority="18">
      <formula>AND($H48&gt;0,$N48&gt;0)</formula>
    </cfRule>
  </conditionalFormatting>
  <conditionalFormatting sqref="B59">
    <cfRule type="expression" dxfId="6" priority="12">
      <formula>AND($H59=0,$N59=0)</formula>
    </cfRule>
    <cfRule type="expression" dxfId="5" priority="13">
      <formula>OR($H59&gt;=9,$N59&gt;=9)</formula>
    </cfRule>
    <cfRule type="expression" dxfId="4" priority="14">
      <formula>OR($H59=0,$N59=0)</formula>
    </cfRule>
  </conditionalFormatting>
  <conditionalFormatting sqref="B59">
    <cfRule type="expression" dxfId="3" priority="8">
      <formula>AND($H59=0,$N59=0)</formula>
    </cfRule>
    <cfRule type="expression" dxfId="2" priority="9">
      <formula>OR($H59=0,$N59=0)</formula>
    </cfRule>
    <cfRule type="expression" dxfId="1" priority="10">
      <formula>OR($H59&gt;=9,$N59&gt;=9)</formula>
    </cfRule>
    <cfRule type="expression" dxfId="0" priority="11">
      <formula>AND($H59&gt;0,$N59&gt;0)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4" orientation="portrait" r:id="rId1"/>
  <headerFooter>
    <oddFooter>&amp;C&amp;F - &amp;A - &amp;D - &amp;P/&amp;N</oddFooter>
  </headerFooter>
  <rowBreaks count="3" manualBreakCount="3">
    <brk id="23" max="16383" man="1"/>
    <brk id="37" max="16383" man="1"/>
    <brk id="55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"/>
  <sheetViews>
    <sheetView showGridLines="0" showRowColHeaders="0" topLeftCell="E1" workbookViewId="0">
      <selection activeCell="F41" sqref="F41"/>
    </sheetView>
  </sheetViews>
  <sheetFormatPr defaultRowHeight="14.4" x14ac:dyDescent="0.3"/>
  <cols>
    <col min="1" max="1" width="25.33203125" hidden="1" customWidth="1"/>
    <col min="2" max="2" width="11.5546875" hidden="1" customWidth="1"/>
    <col min="3" max="3" width="10.6640625" hidden="1" customWidth="1"/>
    <col min="4" max="4" width="9.109375" hidden="1" customWidth="1"/>
    <col min="5" max="5" width="3.5546875" customWidth="1"/>
    <col min="6" max="6" width="6.5546875" customWidth="1"/>
    <col min="7" max="7" width="54.5546875" customWidth="1"/>
    <col min="8" max="8" width="12.44140625" customWidth="1"/>
    <col min="9" max="9" width="10" customWidth="1"/>
  </cols>
  <sheetData>
    <row r="1" spans="1:9" s="3" customFormat="1" ht="48" customHeight="1" thickBot="1" x14ac:dyDescent="0.6">
      <c r="A1" s="55"/>
      <c r="B1" s="56"/>
      <c r="C1" s="2"/>
      <c r="D1" s="21"/>
      <c r="E1" s="23"/>
      <c r="F1" s="21"/>
      <c r="G1" s="24" t="s">
        <v>109</v>
      </c>
      <c r="H1" s="24"/>
      <c r="I1" s="22"/>
    </row>
    <row r="3" spans="1:9" x14ac:dyDescent="0.3">
      <c r="B3" t="s">
        <v>69</v>
      </c>
      <c r="C3" t="s">
        <v>70</v>
      </c>
    </row>
    <row r="4" spans="1:9" s="3" customFormat="1" ht="21.75" customHeight="1" x14ac:dyDescent="0.6">
      <c r="B4" s="54" t="s">
        <v>104</v>
      </c>
      <c r="C4" s="54"/>
      <c r="F4" s="27" t="s">
        <v>104</v>
      </c>
      <c r="G4" s="27"/>
    </row>
    <row r="5" spans="1:9" s="3" customFormat="1" ht="21.75" customHeight="1" x14ac:dyDescent="0.55000000000000004">
      <c r="B5" s="10"/>
      <c r="C5" s="4" t="s">
        <v>105</v>
      </c>
      <c r="G5" s="4" t="s">
        <v>105</v>
      </c>
    </row>
    <row r="6" spans="1:9" s="3" customFormat="1" ht="21.75" customHeight="1" x14ac:dyDescent="0.55000000000000004">
      <c r="B6" s="10"/>
      <c r="C6" s="4"/>
      <c r="G6" s="41" t="str">
        <f>IF(ISBLANK(Quickscan!C5)," ",Quickscan!C5)</f>
        <v xml:space="preserve"> </v>
      </c>
    </row>
    <row r="7" spans="1:9" s="3" customFormat="1" ht="21.75" customHeight="1" x14ac:dyDescent="0.55000000000000004">
      <c r="B7" s="10"/>
      <c r="C7" s="4"/>
      <c r="G7" s="41" t="str">
        <f>IF(ISBLANK(Quickscan!C6)," ",Quickscan!C6)</f>
        <v xml:space="preserve"> </v>
      </c>
    </row>
    <row r="8" spans="1:9" s="3" customFormat="1" ht="21.75" customHeight="1" x14ac:dyDescent="0.55000000000000004">
      <c r="B8" s="10"/>
      <c r="C8" s="4" t="s">
        <v>106</v>
      </c>
      <c r="G8" s="4" t="s">
        <v>106</v>
      </c>
    </row>
    <row r="9" spans="1:9" s="3" customFormat="1" ht="21.75" customHeight="1" x14ac:dyDescent="0.55000000000000004">
      <c r="B9" s="10"/>
      <c r="C9" s="4"/>
      <c r="G9" s="41" t="str">
        <f>IF(ISBLANK(Quickscan!C8)," ",Quickscan!C8)</f>
        <v xml:space="preserve"> </v>
      </c>
    </row>
    <row r="10" spans="1:9" s="3" customFormat="1" ht="21.75" customHeight="1" x14ac:dyDescent="0.55000000000000004">
      <c r="B10" s="10"/>
      <c r="C10" s="4" t="s">
        <v>107</v>
      </c>
      <c r="G10" s="4" t="s">
        <v>107</v>
      </c>
    </row>
    <row r="11" spans="1:9" s="3" customFormat="1" ht="19.8" x14ac:dyDescent="0.55000000000000004">
      <c r="B11" s="10"/>
      <c r="C11" s="4"/>
      <c r="G11" s="41"/>
    </row>
    <row r="12" spans="1:9" x14ac:dyDescent="0.3">
      <c r="A12" t="s">
        <v>65</v>
      </c>
      <c r="B12" s="52">
        <f>Quickscan!H23</f>
        <v>-0.33333333333333331</v>
      </c>
      <c r="C12" s="52">
        <f>Quickscan!N23</f>
        <v>-0.33333333333333331</v>
      </c>
    </row>
    <row r="13" spans="1:9" x14ac:dyDescent="0.3">
      <c r="A13" t="s">
        <v>66</v>
      </c>
      <c r="B13" s="52">
        <f>Quickscan!H37</f>
        <v>-0.33333333333333331</v>
      </c>
      <c r="C13" s="52">
        <f>Quickscan!N37</f>
        <v>-0.33333333333333331</v>
      </c>
    </row>
    <row r="14" spans="1:9" x14ac:dyDescent="0.3">
      <c r="A14" t="s">
        <v>68</v>
      </c>
      <c r="B14" s="52">
        <f>Quickscan!H55</f>
        <v>-0.33333333333333331</v>
      </c>
      <c r="C14" s="52">
        <f>Quickscan!N55</f>
        <v>-0.33333333333333331</v>
      </c>
    </row>
    <row r="15" spans="1:9" ht="22.2" x14ac:dyDescent="0.6">
      <c r="A15" t="s">
        <v>67</v>
      </c>
      <c r="B15" s="52">
        <f>Quickscan!H64</f>
        <v>-0.33333333333333331</v>
      </c>
      <c r="C15" s="52">
        <f>Quickscan!N64</f>
        <v>-0.33333333333333331</v>
      </c>
      <c r="F15" s="27" t="s">
        <v>108</v>
      </c>
    </row>
  </sheetData>
  <sheetProtection algorithmName="SHA-512" hashValue="wBiZo+ckncgt8ZyV9Ig5X8+R5xfLEk/G4YEv0IuJfTgbqomG47r1JoOimdddt8daH7IiaaN4jAIrn9YifIaSXA==" saltValue="OIRkCtiVayrgJ5oIUL7A7w==" spinCount="100000" sheet="1" objects="1" scenarios="1" selectLockedCells="1" selectUnlockedCells="1"/>
  <mergeCells count="2">
    <mergeCell ref="A1:B1"/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 - &amp;A -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Handleiding</vt:lpstr>
      <vt:lpstr>Quickscan</vt:lpstr>
      <vt:lpstr>Figuur</vt:lpstr>
      <vt:lpstr>Handleiding!Afdrukbereik</vt:lpstr>
    </vt:vector>
  </TitlesOfParts>
  <Company>KU Leuven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Verachtert</dc:creator>
  <cp:lastModifiedBy>Sabine</cp:lastModifiedBy>
  <cp:lastPrinted>2020-08-25T08:32:09Z</cp:lastPrinted>
  <dcterms:created xsi:type="dcterms:W3CDTF">2019-01-29T12:27:37Z</dcterms:created>
  <dcterms:modified xsi:type="dcterms:W3CDTF">2020-09-10T08:09:56Z</dcterms:modified>
</cp:coreProperties>
</file>